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zawa4005\Downloads\"/>
    </mc:Choice>
  </mc:AlternateContent>
  <xr:revisionPtr revIDLastSave="0" documentId="13_ncr:1_{3813781E-4810-4316-B7F2-EA813A1FFDA9}" xr6:coauthVersionLast="47" xr6:coauthVersionMax="47" xr10:uidLastSave="{00000000-0000-0000-0000-000000000000}"/>
  <bookViews>
    <workbookView xWindow="-120" yWindow="-120" windowWidth="19440" windowHeight="11640" xr2:uid="{C9FD7EE9-F28A-418B-8BC1-2E603CCBD1B9}"/>
  </bookViews>
  <sheets>
    <sheet name="高圧" sheetId="5" r:id="rId1"/>
    <sheet name="リスト" sheetId="6" state="hidden" r:id="rId2"/>
  </sheets>
  <definedNames>
    <definedName name="_xlnm.Print_Area" localSheetId="0">高圧!$A$1:$K$51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5" l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B33" i="5"/>
  <c r="B18" i="5" s="1"/>
  <c r="J18" i="5" s="1"/>
  <c r="J30" i="5" s="1"/>
  <c r="J25" i="5" l="1"/>
  <c r="F37" i="5"/>
  <c r="F42" i="5"/>
  <c r="J42" i="5" s="1"/>
  <c r="J37" i="5" l="1"/>
  <c r="F40" i="5"/>
  <c r="J40" i="5" s="1"/>
  <c r="F39" i="5"/>
  <c r="J39" i="5" s="1"/>
  <c r="F38" i="5"/>
  <c r="J38" i="5" s="1"/>
  <c r="F41" i="5"/>
  <c r="J41" i="5" s="1"/>
  <c r="J44" i="5" l="1"/>
</calcChain>
</file>

<file path=xl/sharedStrings.xml><?xml version="1.0" encoding="utf-8"?>
<sst xmlns="http://schemas.openxmlformats.org/spreadsheetml/2006/main" count="90" uniqueCount="46">
  <si>
    <t>kWh</t>
    <phoneticPr fontId="1"/>
  </si>
  <si>
    <t>〔単価〕</t>
    <rPh sb="1" eb="3">
      <t>タンカ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</si>
  <si>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</si>
  <si>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</si>
  <si>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</si>
  <si>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〔給付額算定〕</t>
    <rPh sb="1" eb="4">
      <t>キュウフガク</t>
    </rPh>
    <rPh sb="4" eb="6">
      <t>サンテイ</t>
    </rPh>
    <phoneticPr fontId="1"/>
  </si>
  <si>
    <t>〔給付額合計〕</t>
    <rPh sb="1" eb="4">
      <t>キュウフガク</t>
    </rPh>
    <rPh sb="4" eb="6">
      <t>ゴウケイ</t>
    </rPh>
    <phoneticPr fontId="1"/>
  </si>
  <si>
    <t>〔申請事業者名〕</t>
    <rPh sb="1" eb="3">
      <t>シンセイ</t>
    </rPh>
    <rPh sb="3" eb="6">
      <t>ジギョウシャ</t>
    </rPh>
    <rPh sb="6" eb="7">
      <t>メイ</t>
    </rPh>
    <phoneticPr fontId="1"/>
  </si>
  <si>
    <t>※少数点未満切捨</t>
    <rPh sb="1" eb="3">
      <t>ショウスウ</t>
    </rPh>
    <rPh sb="3" eb="4">
      <t>テン</t>
    </rPh>
    <rPh sb="4" eb="6">
      <t>ミマン</t>
    </rPh>
    <rPh sb="6" eb="8">
      <t>キリス</t>
    </rPh>
    <phoneticPr fontId="1"/>
  </si>
  <si>
    <t>【高圧電力】</t>
    <rPh sb="1" eb="3">
      <t>コウアツ</t>
    </rPh>
    <rPh sb="3" eb="5">
      <t>デンリョク</t>
    </rPh>
    <phoneticPr fontId="1"/>
  </si>
  <si>
    <t>【売上に占める電気代】</t>
    <rPh sb="1" eb="3">
      <t>ウリアゲ</t>
    </rPh>
    <rPh sb="4" eb="5">
      <t>シ</t>
    </rPh>
    <rPh sb="7" eb="10">
      <t>デンキダイ</t>
    </rPh>
    <phoneticPr fontId="1"/>
  </si>
  <si>
    <t>〔売上に占める電気代〕</t>
    <rPh sb="1" eb="3">
      <t>ウリアゲ</t>
    </rPh>
    <rPh sb="4" eb="5">
      <t>シ</t>
    </rPh>
    <rPh sb="7" eb="10">
      <t>デンキダイ</t>
    </rPh>
    <phoneticPr fontId="1"/>
  </si>
  <si>
    <t>〔直近売上高〕</t>
    <rPh sb="1" eb="3">
      <t>チョッキン</t>
    </rPh>
    <rPh sb="3" eb="5">
      <t>ウリアゲ</t>
    </rPh>
    <rPh sb="5" eb="6">
      <t>ダカ</t>
    </rPh>
    <phoneticPr fontId="1"/>
  </si>
  <si>
    <t>〔電気代〕</t>
    <rPh sb="1" eb="4">
      <t>デンキダイ</t>
    </rPh>
    <phoneticPr fontId="1"/>
  </si>
  <si>
    <t>①</t>
    <phoneticPr fontId="1"/>
  </si>
  <si>
    <t>②</t>
    <phoneticPr fontId="1"/>
  </si>
  <si>
    <t>③</t>
    <phoneticPr fontId="1"/>
  </si>
  <si>
    <t>％</t>
    <phoneticPr fontId="1"/>
  </si>
  <si>
    <t>※①÷②にて算出</t>
    <rPh sb="6" eb="8">
      <t>サンシュツ</t>
    </rPh>
    <phoneticPr fontId="1"/>
  </si>
  <si>
    <t>※少数点第2位切捨</t>
    <rPh sb="1" eb="3">
      <t>ショウスウ</t>
    </rPh>
    <rPh sb="3" eb="4">
      <t>テン</t>
    </rPh>
    <rPh sb="4" eb="5">
      <t>ダイ</t>
    </rPh>
    <rPh sb="6" eb="7">
      <t>クライ</t>
    </rPh>
    <rPh sb="7" eb="8">
      <t>キ</t>
    </rPh>
    <rPh sb="8" eb="9">
      <t>シャ</t>
    </rPh>
    <phoneticPr fontId="1"/>
  </si>
  <si>
    <t>〔電気代(12カ月内訳)〕</t>
    <rPh sb="1" eb="4">
      <t>デンキダイ</t>
    </rPh>
    <rPh sb="8" eb="9">
      <t>ゲツ</t>
    </rPh>
    <rPh sb="9" eb="11">
      <t>ウチワケ</t>
    </rPh>
    <phoneticPr fontId="1"/>
  </si>
  <si>
    <t>↓</t>
    <phoneticPr fontId="1"/>
  </si>
  <si>
    <t>【給付金額】</t>
    <rPh sb="1" eb="5">
      <t>キュウフキンガク</t>
    </rPh>
    <phoneticPr fontId="1"/>
  </si>
  <si>
    <t>給付上限額（円）</t>
    <rPh sb="0" eb="2">
      <t>キュウフ</t>
    </rPh>
    <rPh sb="2" eb="5">
      <t>ジョウゲンガク</t>
    </rPh>
    <rPh sb="6" eb="7">
      <t>エン</t>
    </rPh>
    <phoneticPr fontId="1"/>
  </si>
  <si>
    <t>〔使用電力量〕</t>
    <rPh sb="1" eb="6">
      <t>シヨウデンリョクリョウ</t>
    </rPh>
    <phoneticPr fontId="1"/>
  </si>
  <si>
    <t>円/kWh</t>
    <rPh sb="0" eb="1">
      <t>エン</t>
    </rPh>
    <phoneticPr fontId="1"/>
  </si>
  <si>
    <t>＜申請にあたって＞</t>
    <rPh sb="1" eb="3">
      <t>シンセイ</t>
    </rPh>
    <phoneticPr fontId="1"/>
  </si>
  <si>
    <t>売上に占める電気代（給付分類）</t>
    <rPh sb="0" eb="2">
      <t>ウリアゲ</t>
    </rPh>
    <rPh sb="3" eb="4">
      <t>シ</t>
    </rPh>
    <rPh sb="6" eb="9">
      <t>デンキダイ</t>
    </rPh>
    <rPh sb="10" eb="12">
      <t>キュウフ</t>
    </rPh>
    <rPh sb="12" eb="14">
      <t>ブンルイ</t>
    </rPh>
    <phoneticPr fontId="1"/>
  </si>
  <si>
    <t>・申請は1事業者につき、1回となります。申請後に給付上限額に到達するなどして、追加給付の申請を行う
　ことはできません。</t>
    <rPh sb="1" eb="3">
      <t>シンセイ</t>
    </rPh>
    <rPh sb="5" eb="8">
      <t>ジギョウシャ</t>
    </rPh>
    <rPh sb="13" eb="14">
      <t>カイ</t>
    </rPh>
    <rPh sb="20" eb="22">
      <t>シンセイ</t>
    </rPh>
    <rPh sb="22" eb="23">
      <t>ノチ</t>
    </rPh>
    <rPh sb="24" eb="26">
      <t>キュウフ</t>
    </rPh>
    <rPh sb="26" eb="28">
      <t>ジョウゲン</t>
    </rPh>
    <rPh sb="28" eb="29">
      <t>ガク</t>
    </rPh>
    <rPh sb="30" eb="32">
      <t>トウタツ</t>
    </rPh>
    <rPh sb="39" eb="41">
      <t>ツイカ</t>
    </rPh>
    <rPh sb="41" eb="43">
      <t>キュウフ</t>
    </rPh>
    <rPh sb="47" eb="48">
      <t>オコナ</t>
    </rPh>
    <phoneticPr fontId="1"/>
  </si>
  <si>
    <t>〔高圧電力契約会社名〕※複数社と契約している場合は、適宜記載してください</t>
    <rPh sb="1" eb="3">
      <t>コウアツ</t>
    </rPh>
    <rPh sb="5" eb="7">
      <t>ケイヤク</t>
    </rPh>
    <rPh sb="7" eb="9">
      <t>カイシャ</t>
    </rPh>
    <rPh sb="9" eb="10">
      <t>メイ</t>
    </rPh>
    <rPh sb="12" eb="14">
      <t>フクスウ</t>
    </rPh>
    <rPh sb="14" eb="15">
      <t>シャ</t>
    </rPh>
    <rPh sb="16" eb="18">
      <t>ケイヤク</t>
    </rPh>
    <rPh sb="22" eb="24">
      <t>バアイ</t>
    </rPh>
    <rPh sb="26" eb="28">
      <t>テキギ</t>
    </rPh>
    <rPh sb="28" eb="30">
      <t>キサイ</t>
    </rPh>
    <phoneticPr fontId="1"/>
  </si>
  <si>
    <t>2022年10月</t>
    <rPh sb="4" eb="5">
      <t>ネン</t>
    </rPh>
    <rPh sb="7" eb="8">
      <t>ツキ</t>
    </rPh>
    <phoneticPr fontId="1"/>
  </si>
  <si>
    <t>2022年1月</t>
    <rPh sb="4" eb="5">
      <t>ネン</t>
    </rPh>
    <rPh sb="6" eb="7">
      <t>ツキ</t>
    </rPh>
    <phoneticPr fontId="1"/>
  </si>
  <si>
    <t>2022年2月</t>
    <rPh sb="4" eb="5">
      <t>ネン</t>
    </rPh>
    <rPh sb="6" eb="7">
      <t>ツキ</t>
    </rPh>
    <phoneticPr fontId="1"/>
  </si>
  <si>
    <t>2022年3月</t>
    <rPh sb="4" eb="5">
      <t>ネン</t>
    </rPh>
    <rPh sb="6" eb="7">
      <t>ツキ</t>
    </rPh>
    <phoneticPr fontId="1"/>
  </si>
  <si>
    <t>2022年4月</t>
    <rPh sb="4" eb="5">
      <t>ネン</t>
    </rPh>
    <rPh sb="6" eb="7">
      <t>ツキ</t>
    </rPh>
    <phoneticPr fontId="1"/>
  </si>
  <si>
    <t>2022年5月</t>
    <rPh sb="4" eb="5">
      <t>ネン</t>
    </rPh>
    <rPh sb="6" eb="7">
      <t>ツキ</t>
    </rPh>
    <phoneticPr fontId="1"/>
  </si>
  <si>
    <t>2022年6月</t>
    <rPh sb="4" eb="5">
      <t>ネン</t>
    </rPh>
    <rPh sb="6" eb="7">
      <t>ツキ</t>
    </rPh>
    <phoneticPr fontId="1"/>
  </si>
  <si>
    <t>2022年7月</t>
    <rPh sb="4" eb="5">
      <t>ネン</t>
    </rPh>
    <rPh sb="6" eb="7">
      <t>ツキ</t>
    </rPh>
    <phoneticPr fontId="1"/>
  </si>
  <si>
    <t>2022年8月</t>
    <rPh sb="4" eb="5">
      <t>ネン</t>
    </rPh>
    <rPh sb="6" eb="7">
      <t>ツキ</t>
    </rPh>
    <phoneticPr fontId="1"/>
  </si>
  <si>
    <t>2022年9月</t>
    <rPh sb="4" eb="5">
      <t>ネン</t>
    </rPh>
    <rPh sb="6" eb="7">
      <t>ツキ</t>
    </rPh>
    <phoneticPr fontId="1"/>
  </si>
  <si>
    <t>リスト</t>
    <phoneticPr fontId="1"/>
  </si>
  <si>
    <t>※申請時点の直近決算書</t>
    <rPh sb="1" eb="3">
      <t>シンセイ</t>
    </rPh>
    <rPh sb="3" eb="5">
      <t>ジテン</t>
    </rPh>
    <rPh sb="6" eb="8">
      <t>チョッキン</t>
    </rPh>
    <rPh sb="8" eb="11">
      <t>ケッサンショ</t>
    </rPh>
    <phoneticPr fontId="1"/>
  </si>
  <si>
    <t>　 での売上高</t>
    <phoneticPr fontId="1"/>
  </si>
  <si>
    <t>(税込)</t>
    <rPh sb="1" eb="3">
      <t>ゼイコ</t>
    </rPh>
    <phoneticPr fontId="1"/>
  </si>
  <si>
    <t>※千円未満切捨</t>
    <rPh sb="1" eb="5">
      <t>センエンミマン</t>
    </rPh>
    <rPh sb="5" eb="7">
      <t>キリス</t>
    </rPh>
    <phoneticPr fontId="1"/>
  </si>
  <si>
    <t>(税込）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</si>
</sst>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円/kWh&quot;"/>
    <numFmt numFmtId="177" formatCode="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4"/>
      <color theme="1"/>
      <name val="HGｺﾞｼｯｸE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0" xfId="0" applyNumberFormat="1" applyFont="1" applyBorder="1">
      <alignment vertical="center"/>
    </xf>
    <xf numFmtId="3" fontId="2" fillId="0" borderId="0" xfId="0" applyNumberFormat="1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55" fontId="2" fillId="0" borderId="12" xfId="0" applyNumberFormat="1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55" fontId="2" fillId="0" borderId="15" xfId="0" applyNumberFormat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55" fontId="2" fillId="0" borderId="18" xfId="0" applyNumberFormat="1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0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55" fontId="2" fillId="0" borderId="7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Continuous" vertical="center"/>
    </xf>
    <xf numFmtId="0" fontId="2" fillId="0" borderId="8" xfId="0" applyNumberFormat="1" applyFont="1" applyFill="1" applyBorder="1" applyAlignment="1">
      <alignment horizontal="centerContinuous" vertic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Continuous" vertical="center"/>
    </xf>
    <xf numFmtId="177" fontId="2" fillId="0" borderId="0" xfId="0" applyNumberFormat="1" applyFont="1" applyFill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55" fontId="2" fillId="0" borderId="1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20" fontId="2" fillId="0" borderId="0" xfId="0" applyNumberFormat="1" applyFont="1">
      <alignment vertical="center"/>
    </xf>
    <xf numFmtId="0" fontId="7" fillId="0" borderId="36" xfId="0" applyNumberFormat="1" applyFont="1" applyFill="1" applyBorder="1" applyAlignment="1">
      <alignment horizontal="centerContinuous" vertical="center"/>
    </xf>
    <xf numFmtId="0" fontId="7" fillId="0" borderId="37" xfId="0" applyFont="1" applyFill="1" applyBorder="1" applyAlignment="1">
      <alignment horizontal="centerContinuous" vertical="center"/>
    </xf>
    <xf numFmtId="3" fontId="2" fillId="4" borderId="34" xfId="0" applyNumberFormat="1" applyFont="1" applyFill="1" applyBorder="1" applyAlignment="1">
      <alignment horizontal="centerContinuous" vertical="center"/>
    </xf>
    <xf numFmtId="0" fontId="2" fillId="4" borderId="35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Continuous" vertical="center"/>
    </xf>
    <xf numFmtId="0" fontId="2" fillId="0" borderId="17" xfId="0" applyFont="1" applyFill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17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Continuous" vertical="center"/>
    </xf>
    <xf numFmtId="0" fontId="6" fillId="0" borderId="25" xfId="0" applyFont="1" applyBorder="1">
      <alignment vertical="center"/>
    </xf>
    <xf numFmtId="0" fontId="2" fillId="0" borderId="26" xfId="0" applyFont="1" applyBorder="1" applyAlignment="1">
      <alignment horizontal="left" vertical="center" indent="1"/>
    </xf>
    <xf numFmtId="3" fontId="2" fillId="0" borderId="2" xfId="0" applyNumberFormat="1" applyFont="1" applyFill="1" applyBorder="1" applyAlignment="1">
      <alignment vertical="center" shrinkToFit="1"/>
    </xf>
    <xf numFmtId="3" fontId="2" fillId="0" borderId="0" xfId="0" applyNumberFormat="1" applyFont="1" applyFill="1" applyBorder="1" applyAlignment="1">
      <alignment vertical="center" shrinkToFit="1"/>
    </xf>
    <xf numFmtId="55" fontId="2" fillId="0" borderId="15" xfId="0" applyNumberFormat="1" applyFont="1" applyBorder="1" applyAlignment="1">
      <alignment vertical="center" shrinkToFit="1"/>
    </xf>
    <xf numFmtId="55" fontId="2" fillId="0" borderId="18" xfId="0" applyNumberFormat="1" applyFont="1" applyBorder="1" applyAlignment="1">
      <alignment vertical="center" shrinkToFit="1"/>
    </xf>
    <xf numFmtId="3" fontId="2" fillId="0" borderId="13" xfId="0" applyNumberFormat="1" applyFont="1" applyFill="1" applyBorder="1" applyAlignment="1">
      <alignment horizontal="right" vertical="center" shrinkToFit="1"/>
    </xf>
    <xf numFmtId="3" fontId="2" fillId="0" borderId="16" xfId="0" applyNumberFormat="1" applyFont="1" applyFill="1" applyBorder="1" applyAlignment="1">
      <alignment horizontal="right" vertical="center" shrinkToFit="1"/>
    </xf>
    <xf numFmtId="3" fontId="2" fillId="0" borderId="19" xfId="0" applyNumberFormat="1" applyFont="1" applyFill="1" applyBorder="1" applyAlignment="1">
      <alignment horizontal="right" vertical="center" shrinkToFit="1"/>
    </xf>
    <xf numFmtId="3" fontId="5" fillId="0" borderId="24" xfId="0" applyNumberFormat="1" applyFont="1" applyFill="1" applyBorder="1" applyAlignment="1">
      <alignment horizontal="right" vertical="center" shrinkToFit="1"/>
    </xf>
    <xf numFmtId="55" fontId="0" fillId="0" borderId="0" xfId="0" quotePrefix="1" applyNumberFormat="1">
      <alignment vertical="center"/>
    </xf>
    <xf numFmtId="55" fontId="0" fillId="0" borderId="0" xfId="0" quotePrefix="1" applyNumberFormat="1" applyAlignment="1">
      <alignment horizontal="right" vertical="center"/>
    </xf>
    <xf numFmtId="176" fontId="2" fillId="0" borderId="0" xfId="0" applyNumberFormat="1" applyFont="1" applyBorder="1" applyAlignment="1">
      <alignment horizontal="centerContinuous" vertical="center"/>
    </xf>
    <xf numFmtId="55" fontId="2" fillId="3" borderId="12" xfId="0" applyNumberFormat="1" applyFont="1" applyFill="1" applyBorder="1" applyAlignment="1" applyProtection="1">
      <alignment horizontal="right" vertical="center" shrinkToFit="1"/>
      <protection locked="0"/>
    </xf>
    <xf numFmtId="3" fontId="2" fillId="3" borderId="13" xfId="0" applyNumberFormat="1" applyFont="1" applyFill="1" applyBorder="1" applyAlignment="1" applyProtection="1">
      <alignment vertical="center" shrinkToFit="1"/>
      <protection locked="0"/>
    </xf>
    <xf numFmtId="3" fontId="2" fillId="3" borderId="16" xfId="0" applyNumberFormat="1" applyFont="1" applyFill="1" applyBorder="1" applyAlignment="1" applyProtection="1">
      <alignment vertical="center" shrinkToFit="1"/>
      <protection locked="0"/>
    </xf>
    <xf numFmtId="3" fontId="2" fillId="3" borderId="19" xfId="0" applyNumberFormat="1" applyFont="1" applyFill="1" applyBorder="1" applyAlignment="1" applyProtection="1">
      <alignment vertical="center" shrinkToFit="1"/>
      <protection locked="0"/>
    </xf>
    <xf numFmtId="3" fontId="2" fillId="3" borderId="0" xfId="0" applyNumberFormat="1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>
      <alignment horizontal="left" vertical="center" indent="1"/>
    </xf>
    <xf numFmtId="176" fontId="2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 applyProtection="1">
      <alignment horizontal="left" vertical="center" indent="1"/>
      <protection locked="0"/>
    </xf>
    <xf numFmtId="0" fontId="2" fillId="3" borderId="3" xfId="0" applyFont="1" applyFill="1" applyBorder="1" applyAlignment="1" applyProtection="1">
      <alignment horizontal="left" vertical="center" indent="1"/>
      <protection locked="0"/>
    </xf>
  </cellXfs>
  <cellStyles count="1">
    <cellStyle name="標準" xfId="0" builtinId="0"/>
  </cellStyles>
  <dxfs count="2">
    <dxf>
      <numFmt numFmtId="46" formatCode="yyyy&quot;年&quot;m&quot;月&quot;"/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0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838200</xdr:colOff>
      <xdr:row>0</xdr:row>
      <xdr:rowOff>104775</xdr:rowOff>
    </xdr:from>
    <xdr:to>
      <xdr:col>10</xdr:col>
      <xdr:colOff>523875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DA9626-2725-917F-5648-B6BDAC8CB44F}"/>
            </a:ext>
          </a:extLst>
        </xdr:cNvPr>
        <xdr:cNvSpPr/>
      </xdr:nvSpPr>
      <xdr:spPr>
        <a:xfrm>
          <a:off x="5505450" y="104775"/>
          <a:ext cx="657225" cy="2952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様式１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03712E-2DB8-4D40-8348-9F7939158FF6}" name="テーブル1" displayName="テーブル1" ref="B3:B13" totalsRowShown="0" dataDxfId="1">
  <autoFilter ref="B3:B13" xr:uid="{6103712E-2DB8-4D40-8348-9F7939158FF6}"/>
  <tableColumns count="1">
    <tableColumn id="1" xr3:uid="{4FC0CA87-CEB4-4E40-9C1C-1AD27DC5B84A}" name="リスト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1B352-7762-485B-8CD2-6CCFDE515F05}">
  <sheetPr>
    <tabColor rgb="FF0000FF"/>
    <pageSetUpPr fitToPage="1"/>
  </sheetPr>
  <dimension ref="A2:N53"/>
  <sheetViews>
    <sheetView tabSelected="1" view="pageBreakPreview" zoomScaleNormal="100" zoomScaleSheetLayoutView="100" workbookViewId="0">
      <selection activeCell="L51" sqref="L51"/>
    </sheetView>
  </sheetViews>
  <sheetFormatPr defaultColWidth="8.75" defaultRowHeight="15.75" x14ac:dyDescent="0.4"/>
  <cols>
    <col min="1" max="1" width="11.25" style="1" bestFit="1" customWidth="1"/>
    <col min="2" max="2" width="12.75" style="1" customWidth="1"/>
    <col min="3" max="5" width="3.75" style="1" customWidth="1"/>
    <col min="6" max="6" width="12.75" style="1" bestFit="1" customWidth="1"/>
    <col min="7" max="8" width="4.75" style="1" customWidth="1"/>
    <col min="9" max="9" width="3.75" style="1" customWidth="1"/>
    <col min="10" max="10" width="12.75" style="1" customWidth="1"/>
    <col min="11" max="16384" width="8.75" style="1"/>
  </cols>
  <sheetData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x14ac:dyDescent="0.4">
      <c r="A3" s="5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6" spans="1:11" x14ac:dyDescent="0.4">
      <c r="A6" s="1" t="s">
        <v>7</v>
      </c>
    </row>
    <row r="7" spans="1:11" x14ac:dyDescent="0.4">
      <c r="A7" s="114"/>
      <c r="B7" s="115"/>
      <c r="C7" s="115"/>
      <c r="D7" s="115"/>
      <c r="E7" s="115"/>
      <c r="F7" s="115"/>
      <c r="G7" s="115"/>
      <c r="H7" s="115"/>
      <c r="I7" s="115"/>
      <c r="J7" s="115"/>
      <c r="K7" s="116"/>
    </row>
    <row r="9" spans="1:11" x14ac:dyDescent="0.4">
      <c r="A9" s="1" t="s">
        <v>29</v>
      </c>
    </row>
    <row r="10" spans="1:11" x14ac:dyDescent="0.4">
      <c r="A10" s="114"/>
      <c r="B10" s="115"/>
      <c r="C10" s="115"/>
      <c r="D10" s="115"/>
      <c r="E10" s="115"/>
      <c r="F10" s="115"/>
      <c r="G10" s="115"/>
      <c r="H10" s="115"/>
      <c r="I10" s="115"/>
      <c r="J10" s="115"/>
      <c r="K10" s="116"/>
    </row>
    <row r="11" spans="1:1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6"/>
    </row>
    <row r="12" spans="1:11" x14ac:dyDescent="0.4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6"/>
    </row>
    <row r="14" spans="1:11" x14ac:dyDescent="0.4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</row>
    <row r="15" spans="1:11" x14ac:dyDescent="0.4">
      <c r="A15" s="37" t="s">
        <v>10</v>
      </c>
      <c r="B15" s="12"/>
      <c r="C15" s="12"/>
      <c r="D15" s="12"/>
      <c r="E15" s="12"/>
      <c r="F15" s="12"/>
      <c r="G15" s="12"/>
      <c r="H15" s="12"/>
      <c r="I15" s="12"/>
      <c r="J15" s="12"/>
      <c r="K15" s="16"/>
    </row>
    <row r="16" spans="1:11" x14ac:dyDescent="0.4">
      <c r="A16" s="10" t="s">
        <v>13</v>
      </c>
      <c r="B16" s="11"/>
      <c r="C16" s="11"/>
      <c r="D16" s="11"/>
      <c r="E16" s="12"/>
      <c r="F16" s="13" t="s">
        <v>12</v>
      </c>
      <c r="G16" s="12"/>
      <c r="H16" s="12"/>
      <c r="I16" s="12"/>
      <c r="J16" s="11" t="s">
        <v>11</v>
      </c>
      <c r="K16" s="14"/>
    </row>
    <row r="17" spans="1:11" x14ac:dyDescent="0.4">
      <c r="A17" s="10"/>
      <c r="B17" s="11"/>
      <c r="C17" s="31"/>
      <c r="D17" s="11"/>
      <c r="E17" s="12"/>
      <c r="F17" s="13"/>
      <c r="G17" s="12"/>
      <c r="H17" s="12"/>
      <c r="I17" s="12"/>
      <c r="J17" s="11"/>
      <c r="K17" s="14"/>
    </row>
    <row r="18" spans="1:11" x14ac:dyDescent="0.4">
      <c r="A18" s="70" t="s">
        <v>14</v>
      </c>
      <c r="B18" s="93">
        <f>B33</f>
        <v>0</v>
      </c>
      <c r="C18" s="36" t="s">
        <v>2</v>
      </c>
      <c r="D18" s="11"/>
      <c r="E18" s="31" t="s">
        <v>15</v>
      </c>
      <c r="F18" s="107"/>
      <c r="G18" s="13" t="s">
        <v>2</v>
      </c>
      <c r="H18" s="13"/>
      <c r="I18" s="13" t="s">
        <v>16</v>
      </c>
      <c r="J18" s="55" t="e">
        <f>$B$18/$F$18*100</f>
        <v>#DIV/0!</v>
      </c>
      <c r="K18" s="16" t="s">
        <v>17</v>
      </c>
    </row>
    <row r="19" spans="1:11" x14ac:dyDescent="0.4">
      <c r="A19" s="10"/>
      <c r="B19" s="11"/>
      <c r="C19" s="110" t="s">
        <v>43</v>
      </c>
      <c r="D19" s="11"/>
      <c r="G19" s="110" t="s">
        <v>45</v>
      </c>
      <c r="H19" s="13"/>
      <c r="I19" s="13"/>
      <c r="K19" s="16"/>
    </row>
    <row r="20" spans="1:11" x14ac:dyDescent="0.4">
      <c r="A20" s="32" t="s">
        <v>20</v>
      </c>
      <c r="B20" s="33"/>
      <c r="C20" s="34"/>
      <c r="D20" s="59"/>
      <c r="E20" s="102" t="s">
        <v>41</v>
      </c>
      <c r="F20" s="11"/>
      <c r="G20" s="11"/>
      <c r="H20" s="12"/>
      <c r="I20" s="18" t="s">
        <v>18</v>
      </c>
      <c r="J20" s="11"/>
      <c r="K20" s="14"/>
    </row>
    <row r="21" spans="1:11" x14ac:dyDescent="0.4">
      <c r="A21" s="103"/>
      <c r="B21" s="104"/>
      <c r="C21" s="24" t="s">
        <v>2</v>
      </c>
      <c r="D21" s="15"/>
      <c r="E21" s="36" t="s">
        <v>42</v>
      </c>
      <c r="F21" s="17"/>
      <c r="G21" s="13"/>
      <c r="H21" s="13"/>
      <c r="I21" s="18" t="s">
        <v>19</v>
      </c>
      <c r="J21" s="53"/>
      <c r="K21" s="16"/>
    </row>
    <row r="22" spans="1:11" x14ac:dyDescent="0.4">
      <c r="A22" s="94" t="str">
        <f t="shared" ref="A22:A32" si="0">IF(A21="","",EDATE(A21,1))</f>
        <v/>
      </c>
      <c r="B22" s="105"/>
      <c r="C22" s="27" t="s">
        <v>2</v>
      </c>
      <c r="D22" s="15"/>
      <c r="E22" s="48"/>
      <c r="F22" s="49"/>
      <c r="G22" s="50"/>
      <c r="H22" s="50"/>
      <c r="I22" s="50"/>
      <c r="J22" s="51" t="s">
        <v>21</v>
      </c>
      <c r="K22" s="52"/>
    </row>
    <row r="23" spans="1:11" ht="16.5" thickBot="1" x14ac:dyDescent="0.45">
      <c r="A23" s="94" t="str">
        <f t="shared" si="0"/>
        <v/>
      </c>
      <c r="B23" s="105"/>
      <c r="C23" s="27" t="s">
        <v>2</v>
      </c>
      <c r="D23" s="15"/>
      <c r="E23" s="109"/>
      <c r="F23" s="3"/>
      <c r="G23" s="50"/>
      <c r="H23" s="50"/>
      <c r="I23" s="50"/>
      <c r="K23" s="16"/>
    </row>
    <row r="24" spans="1:11" x14ac:dyDescent="0.4">
      <c r="A24" s="94" t="str">
        <f t="shared" si="0"/>
        <v/>
      </c>
      <c r="B24" s="105"/>
      <c r="C24" s="27" t="s">
        <v>2</v>
      </c>
      <c r="D24" s="15"/>
      <c r="E24" s="36"/>
      <c r="F24" s="49"/>
      <c r="G24" s="50"/>
      <c r="H24" s="50"/>
      <c r="I24" s="50"/>
      <c r="J24" s="77" t="s">
        <v>27</v>
      </c>
      <c r="K24" s="78"/>
    </row>
    <row r="25" spans="1:11" ht="16.5" thickBot="1" x14ac:dyDescent="0.45">
      <c r="A25" s="94" t="str">
        <f t="shared" si="0"/>
        <v/>
      </c>
      <c r="B25" s="105"/>
      <c r="C25" s="27" t="s">
        <v>2</v>
      </c>
      <c r="D25" s="15"/>
      <c r="E25" s="13"/>
      <c r="F25" s="17"/>
      <c r="G25" s="13"/>
      <c r="H25" s="13"/>
      <c r="I25" s="13"/>
      <c r="J25" s="79" t="e">
        <f>IF(AND(3.5&lt;=$J$18,$J$18&lt;7),"3.5％以上7％未満",IF(7&lt;=$J$18,"7%以上","申請対象外"))</f>
        <v>#DIV/0!</v>
      </c>
      <c r="K25" s="80"/>
    </row>
    <row r="26" spans="1:11" x14ac:dyDescent="0.4">
      <c r="A26" s="94" t="str">
        <f t="shared" si="0"/>
        <v/>
      </c>
      <c r="B26" s="105"/>
      <c r="C26" s="27" t="s">
        <v>2</v>
      </c>
      <c r="D26" s="15"/>
      <c r="E26" s="13"/>
      <c r="F26" s="17"/>
      <c r="G26" s="13"/>
      <c r="H26" s="13"/>
      <c r="I26" s="13"/>
      <c r="K26" s="14"/>
    </row>
    <row r="27" spans="1:11" x14ac:dyDescent="0.4">
      <c r="A27" s="94" t="str">
        <f t="shared" si="0"/>
        <v/>
      </c>
      <c r="B27" s="105"/>
      <c r="C27" s="27" t="s">
        <v>2</v>
      </c>
      <c r="D27" s="15"/>
      <c r="E27" s="13"/>
      <c r="F27" s="17"/>
      <c r="G27" s="13"/>
      <c r="H27" s="13"/>
      <c r="I27" s="13"/>
      <c r="J27" s="51" t="s">
        <v>21</v>
      </c>
      <c r="K27" s="14"/>
    </row>
    <row r="28" spans="1:11" ht="16.5" thickBot="1" x14ac:dyDescent="0.45">
      <c r="A28" s="94" t="str">
        <f t="shared" si="0"/>
        <v/>
      </c>
      <c r="B28" s="105"/>
      <c r="C28" s="27" t="s">
        <v>2</v>
      </c>
      <c r="D28" s="15"/>
      <c r="E28" s="13"/>
      <c r="F28" s="17"/>
      <c r="G28" s="13"/>
      <c r="H28" s="13"/>
      <c r="I28" s="13"/>
      <c r="K28" s="16"/>
    </row>
    <row r="29" spans="1:11" x14ac:dyDescent="0.4">
      <c r="A29" s="94" t="str">
        <f t="shared" si="0"/>
        <v/>
      </c>
      <c r="B29" s="105"/>
      <c r="C29" s="27" t="s">
        <v>2</v>
      </c>
      <c r="D29" s="15"/>
      <c r="E29" s="13"/>
      <c r="F29" s="17"/>
      <c r="G29" s="13"/>
      <c r="H29" s="13"/>
      <c r="I29" s="13"/>
      <c r="J29" s="54" t="s">
        <v>23</v>
      </c>
      <c r="K29" s="89"/>
    </row>
    <row r="30" spans="1:11" ht="16.5" thickBot="1" x14ac:dyDescent="0.45">
      <c r="A30" s="94" t="str">
        <f t="shared" si="0"/>
        <v/>
      </c>
      <c r="B30" s="105"/>
      <c r="C30" s="27" t="s">
        <v>2</v>
      </c>
      <c r="D30" s="15"/>
      <c r="E30" s="13"/>
      <c r="F30" s="17"/>
      <c r="G30" s="13"/>
      <c r="H30" s="13"/>
      <c r="I30" s="13"/>
      <c r="J30" s="79" t="e">
        <f>IF(AND(3.5&lt;=$J$18,$J$18&lt;7),"500,000",IF(7&lt;=$J$18,"1,000,000","-"))</f>
        <v>#DIV/0!</v>
      </c>
      <c r="K30" s="80"/>
    </row>
    <row r="31" spans="1:11" x14ac:dyDescent="0.4">
      <c r="A31" s="94" t="str">
        <f t="shared" si="0"/>
        <v/>
      </c>
      <c r="B31" s="105"/>
      <c r="C31" s="27" t="s">
        <v>2</v>
      </c>
      <c r="D31" s="15"/>
      <c r="E31" s="13"/>
      <c r="F31" s="17"/>
      <c r="G31" s="13"/>
      <c r="H31" s="13"/>
      <c r="I31" s="13"/>
      <c r="J31" s="18"/>
      <c r="K31" s="16"/>
    </row>
    <row r="32" spans="1:11" x14ac:dyDescent="0.4">
      <c r="A32" s="95" t="str">
        <f t="shared" si="0"/>
        <v/>
      </c>
      <c r="B32" s="106"/>
      <c r="C32" s="30" t="s">
        <v>2</v>
      </c>
      <c r="D32" s="15"/>
      <c r="E32" s="13"/>
      <c r="F32" s="17"/>
      <c r="G32" s="13"/>
      <c r="H32" s="13"/>
      <c r="I32" s="13"/>
      <c r="J32" s="18"/>
      <c r="K32" s="16"/>
    </row>
    <row r="33" spans="1:14" x14ac:dyDescent="0.4">
      <c r="A33" s="58" t="s">
        <v>14</v>
      </c>
      <c r="B33" s="92">
        <f>SUM(B21:B32)</f>
        <v>0</v>
      </c>
      <c r="C33" s="6" t="s">
        <v>2</v>
      </c>
      <c r="D33" s="15"/>
      <c r="E33" s="13"/>
      <c r="F33" s="17"/>
      <c r="G33" s="13"/>
      <c r="H33" s="13"/>
      <c r="I33" s="13"/>
      <c r="J33" s="18"/>
      <c r="K33" s="16"/>
    </row>
    <row r="34" spans="1:14" s="12" customFormat="1" x14ac:dyDescent="0.4">
      <c r="A34" s="15"/>
      <c r="C34" s="31" t="s">
        <v>43</v>
      </c>
      <c r="K34" s="16"/>
    </row>
    <row r="35" spans="1:14" s="12" customFormat="1" x14ac:dyDescent="0.4">
      <c r="A35" s="37" t="s">
        <v>22</v>
      </c>
      <c r="K35" s="16"/>
    </row>
    <row r="36" spans="1:14" x14ac:dyDescent="0.4">
      <c r="A36" s="10" t="s">
        <v>24</v>
      </c>
      <c r="B36" s="11"/>
      <c r="C36" s="11"/>
      <c r="D36" s="11"/>
      <c r="E36" s="12"/>
      <c r="F36" s="13" t="s">
        <v>1</v>
      </c>
      <c r="G36" s="12"/>
      <c r="H36" s="12"/>
      <c r="I36" s="12"/>
      <c r="J36" s="11" t="s">
        <v>5</v>
      </c>
      <c r="K36" s="14"/>
    </row>
    <row r="37" spans="1:14" x14ac:dyDescent="0.4">
      <c r="A37" s="22">
        <v>45017</v>
      </c>
      <c r="B37" s="104"/>
      <c r="C37" s="23" t="s">
        <v>0</v>
      </c>
      <c r="D37" s="24"/>
      <c r="E37" s="60" t="s">
        <v>3</v>
      </c>
      <c r="F37" s="72" t="e">
        <f>IF(AND(3.5&lt;=$J$18,$J$18&lt;7),"0.9",IF(7&lt;=$J$18,"1.8","-"))</f>
        <v>#DIV/0!</v>
      </c>
      <c r="G37" s="56" t="s">
        <v>25</v>
      </c>
      <c r="H37" s="57"/>
      <c r="I37" s="85" t="s">
        <v>4</v>
      </c>
      <c r="J37" s="96" t="e">
        <f t="shared" ref="J37:J42" si="1">B37*F37</f>
        <v>#DIV/0!</v>
      </c>
      <c r="K37" s="65" t="s">
        <v>2</v>
      </c>
    </row>
    <row r="38" spans="1:14" x14ac:dyDescent="0.4">
      <c r="A38" s="25">
        <v>45047</v>
      </c>
      <c r="B38" s="105"/>
      <c r="C38" s="26" t="s">
        <v>0</v>
      </c>
      <c r="D38" s="27"/>
      <c r="E38" s="61" t="s">
        <v>3</v>
      </c>
      <c r="F38" s="73" t="e">
        <f>$F$37</f>
        <v>#DIV/0!</v>
      </c>
      <c r="G38" s="81" t="s">
        <v>25</v>
      </c>
      <c r="H38" s="82"/>
      <c r="I38" s="86" t="s">
        <v>4</v>
      </c>
      <c r="J38" s="97" t="e">
        <f t="shared" si="1"/>
        <v>#DIV/0!</v>
      </c>
      <c r="K38" s="66" t="s">
        <v>2</v>
      </c>
    </row>
    <row r="39" spans="1:14" x14ac:dyDescent="0.4">
      <c r="A39" s="25">
        <v>45078</v>
      </c>
      <c r="B39" s="105"/>
      <c r="C39" s="26" t="s">
        <v>0</v>
      </c>
      <c r="D39" s="27"/>
      <c r="E39" s="62" t="s">
        <v>3</v>
      </c>
      <c r="F39" s="73" t="e">
        <f>$F$37</f>
        <v>#DIV/0!</v>
      </c>
      <c r="G39" s="81" t="s">
        <v>25</v>
      </c>
      <c r="H39" s="82"/>
      <c r="I39" s="86" t="s">
        <v>4</v>
      </c>
      <c r="J39" s="97" t="e">
        <f t="shared" si="1"/>
        <v>#DIV/0!</v>
      </c>
      <c r="K39" s="71" t="s">
        <v>2</v>
      </c>
    </row>
    <row r="40" spans="1:14" x14ac:dyDescent="0.4">
      <c r="A40" s="25">
        <v>45108</v>
      </c>
      <c r="B40" s="105"/>
      <c r="C40" s="26" t="s">
        <v>0</v>
      </c>
      <c r="D40" s="27"/>
      <c r="E40" s="61" t="s">
        <v>3</v>
      </c>
      <c r="F40" s="73" t="e">
        <f>$F$37</f>
        <v>#DIV/0!</v>
      </c>
      <c r="G40" s="81" t="s">
        <v>25</v>
      </c>
      <c r="H40" s="82"/>
      <c r="I40" s="86" t="s">
        <v>4</v>
      </c>
      <c r="J40" s="97" t="e">
        <f t="shared" si="1"/>
        <v>#DIV/0!</v>
      </c>
      <c r="K40" s="71" t="s">
        <v>2</v>
      </c>
    </row>
    <row r="41" spans="1:14" x14ac:dyDescent="0.4">
      <c r="A41" s="25">
        <v>45139</v>
      </c>
      <c r="B41" s="105"/>
      <c r="C41" s="26" t="s">
        <v>0</v>
      </c>
      <c r="D41" s="27"/>
      <c r="E41" s="63" t="s">
        <v>3</v>
      </c>
      <c r="F41" s="74" t="e">
        <f>$F$37</f>
        <v>#DIV/0!</v>
      </c>
      <c r="G41" s="83" t="s">
        <v>25</v>
      </c>
      <c r="H41" s="84"/>
      <c r="I41" s="87" t="s">
        <v>4</v>
      </c>
      <c r="J41" s="97" t="e">
        <f t="shared" si="1"/>
        <v>#DIV/0!</v>
      </c>
      <c r="K41" s="67" t="s">
        <v>2</v>
      </c>
      <c r="N41" s="76"/>
    </row>
    <row r="42" spans="1:14" x14ac:dyDescent="0.4">
      <c r="A42" s="28">
        <v>45170</v>
      </c>
      <c r="B42" s="106"/>
      <c r="C42" s="29" t="s">
        <v>0</v>
      </c>
      <c r="D42" s="30"/>
      <c r="E42" s="64" t="s">
        <v>3</v>
      </c>
      <c r="F42" s="75" t="e">
        <f>IF(AND(3.5&lt;=$J$18,$J$18&lt;7),"0.5",IF(7&lt;=$J$18,"0.9","-"))</f>
        <v>#DIV/0!</v>
      </c>
      <c r="G42" s="46" t="s">
        <v>25</v>
      </c>
      <c r="H42" s="45"/>
      <c r="I42" s="88" t="s">
        <v>4</v>
      </c>
      <c r="J42" s="98" t="e">
        <f t="shared" si="1"/>
        <v>#DIV/0!</v>
      </c>
      <c r="K42" s="68" t="s">
        <v>2</v>
      </c>
    </row>
    <row r="43" spans="1:14" s="12" customFormat="1" ht="16.5" thickBot="1" x14ac:dyDescent="0.45">
      <c r="A43" s="47"/>
      <c r="B43" s="69" t="s">
        <v>8</v>
      </c>
      <c r="E43" s="13"/>
      <c r="F43" s="17"/>
      <c r="G43" s="13"/>
      <c r="H43" s="13"/>
      <c r="I43" s="13"/>
      <c r="J43" s="18"/>
      <c r="K43" s="16"/>
    </row>
    <row r="44" spans="1:14" s="12" customFormat="1" ht="18" thickBot="1" x14ac:dyDescent="0.45">
      <c r="A44" s="47"/>
      <c r="B44" s="18"/>
      <c r="E44" s="13"/>
      <c r="F44" s="17"/>
      <c r="G44" s="13"/>
      <c r="H44" s="13"/>
      <c r="I44" s="35" t="s">
        <v>6</v>
      </c>
      <c r="J44" s="99" t="e">
        <f>IF(AND($J$25="3.5％以上7％未満",ROUNDDOWN(SUM($J$37:$J$42),-3)&gt;500000),"500,000",IF(AND($J$25="7%以上",ROUNDDOWN(SUM($J$37:$J$42),-3)&gt;1000000),"1,000,000",ROUNDDOWN(SUM($J$37:$J$42),-3)))</f>
        <v>#DIV/0!</v>
      </c>
      <c r="K44" s="90" t="s">
        <v>2</v>
      </c>
    </row>
    <row r="45" spans="1:14" s="12" customFormat="1" x14ac:dyDescent="0.4">
      <c r="A45" s="19"/>
      <c r="B45" s="20"/>
      <c r="C45" s="20"/>
      <c r="D45" s="20"/>
      <c r="E45" s="20"/>
      <c r="F45" s="20"/>
      <c r="G45" s="20"/>
      <c r="H45" s="20"/>
      <c r="I45" s="20"/>
      <c r="J45" s="108" t="s">
        <v>44</v>
      </c>
      <c r="K45" s="21"/>
    </row>
    <row r="46" spans="1:14" ht="16.5" thickBot="1" x14ac:dyDescent="0.45">
      <c r="K46" s="43"/>
      <c r="L46" s="12"/>
    </row>
    <row r="47" spans="1:14" x14ac:dyDescent="0.4">
      <c r="A47" s="91" t="s">
        <v>26</v>
      </c>
      <c r="B47" s="38"/>
      <c r="C47" s="38"/>
      <c r="D47" s="38"/>
      <c r="E47" s="38"/>
      <c r="F47" s="38"/>
      <c r="G47" s="38"/>
      <c r="H47" s="38"/>
      <c r="I47" s="38"/>
      <c r="J47" s="38"/>
      <c r="K47" s="39"/>
    </row>
    <row r="48" spans="1:14" x14ac:dyDescent="0.4">
      <c r="A48" s="40"/>
      <c r="B48" s="12"/>
      <c r="C48" s="12"/>
      <c r="D48" s="12"/>
      <c r="E48" s="12"/>
      <c r="F48" s="12"/>
      <c r="G48" s="12"/>
      <c r="H48" s="12"/>
      <c r="I48" s="12"/>
      <c r="J48" s="12"/>
      <c r="K48" s="41"/>
    </row>
    <row r="49" spans="1:11" x14ac:dyDescent="0.4">
      <c r="A49" s="111" t="s">
        <v>28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3"/>
    </row>
    <row r="50" spans="1:11" x14ac:dyDescent="0.4">
      <c r="A50" s="111"/>
      <c r="B50" s="112"/>
      <c r="C50" s="112"/>
      <c r="D50" s="112"/>
      <c r="E50" s="112"/>
      <c r="F50" s="112"/>
      <c r="G50" s="112"/>
      <c r="H50" s="112"/>
      <c r="I50" s="112"/>
      <c r="J50" s="112"/>
      <c r="K50" s="113"/>
    </row>
    <row r="51" spans="1:11" ht="16.5" thickBot="1" x14ac:dyDescent="0.45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4"/>
    </row>
    <row r="52" spans="1:11" x14ac:dyDescent="0.4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</sheetData>
  <sheetProtection sheet="1" objects="1" scenarios="1"/>
  <mergeCells count="5">
    <mergeCell ref="A49:K50"/>
    <mergeCell ref="A7:K7"/>
    <mergeCell ref="A10:K10"/>
    <mergeCell ref="A11:K11"/>
    <mergeCell ref="A12:K12"/>
  </mergeCells>
  <phoneticPr fontId="1"/>
  <printOptions horizontalCentered="1"/>
  <pageMargins left="0.31496062992125984" right="0.31496062992125984" top="0.35433070866141736" bottom="0.15748031496062992" header="0.31496062992125984" footer="0.31496062992125984"/>
  <pageSetup paperSize="9" scale="9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3E93E3-C184-411C-9DDE-7DBF453766FC}">
          <x14:formula1>
            <xm:f>リスト!$B$4:$B$13</xm:f>
          </x14:formula1>
          <xm:sqref>A21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9D6A5-3325-4A51-8143-0EC97821F4A6}">
  <dimension ref="B3:B14"/>
  <sheetViews>
    <sheetView workbookViewId="0">
      <selection activeCell="B3" sqref="B3"/>
    </sheetView>
  </sheetViews>
  <sheetFormatPr defaultRowHeight="18.75" x14ac:dyDescent="0.4"/>
  <cols>
    <col min="2" max="2" width="11.375" bestFit="1" customWidth="1"/>
  </cols>
  <sheetData>
    <row r="3" spans="2:2" x14ac:dyDescent="0.4">
      <c r="B3" t="s">
        <v>40</v>
      </c>
    </row>
    <row r="4" spans="2:2" x14ac:dyDescent="0.4">
      <c r="B4" s="101" t="s">
        <v>31</v>
      </c>
    </row>
    <row r="5" spans="2:2" x14ac:dyDescent="0.4">
      <c r="B5" s="101" t="s">
        <v>32</v>
      </c>
    </row>
    <row r="6" spans="2:2" x14ac:dyDescent="0.4">
      <c r="B6" s="101" t="s">
        <v>33</v>
      </c>
    </row>
    <row r="7" spans="2:2" x14ac:dyDescent="0.4">
      <c r="B7" s="101" t="s">
        <v>34</v>
      </c>
    </row>
    <row r="8" spans="2:2" x14ac:dyDescent="0.4">
      <c r="B8" s="101" t="s">
        <v>35</v>
      </c>
    </row>
    <row r="9" spans="2:2" x14ac:dyDescent="0.4">
      <c r="B9" s="101" t="s">
        <v>36</v>
      </c>
    </row>
    <row r="10" spans="2:2" x14ac:dyDescent="0.4">
      <c r="B10" s="101" t="s">
        <v>37</v>
      </c>
    </row>
    <row r="11" spans="2:2" x14ac:dyDescent="0.4">
      <c r="B11" s="101" t="s">
        <v>38</v>
      </c>
    </row>
    <row r="12" spans="2:2" x14ac:dyDescent="0.4">
      <c r="B12" s="101" t="s">
        <v>39</v>
      </c>
    </row>
    <row r="13" spans="2:2" x14ac:dyDescent="0.4">
      <c r="B13" s="101" t="s">
        <v>30</v>
      </c>
    </row>
    <row r="14" spans="2:2" x14ac:dyDescent="0.4">
      <c r="B14" s="100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高圧</vt:lpstr>
      <vt:lpstr>リスト</vt:lpstr>
      <vt:lpstr>高圧!Print_Area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HM92135</cp:lastModifiedBy>
  <cp:lastPrinted>2023-09-11T05:56:59Z</cp:lastPrinted>
  <dcterms:created xsi:type="dcterms:W3CDTF">2023-06-22T08:26:04Z</dcterms:created>
  <dcterms:modified xsi:type="dcterms:W3CDTF">2023-10-13T04:23:19Z</dcterms:modified>
</cp:coreProperties>
</file>